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5\1. Indicatori site lunar\05.2025\"/>
    </mc:Choice>
  </mc:AlternateContent>
  <xr:revisionPtr revIDLastSave="0" documentId="13_ncr:1_{62320F7A-9F57-4062-8A14-F61F303610BC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D4" i="14"/>
  <c r="C6" i="1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3835D7-9DE6-4044-BFC7-6C26D94D89CE}" keepAlive="1" name="ho-infoware1 IW_MDA Chart of Accounts" type="5" refreshedVersion="8" saveData="1">
    <dbPr connection="Provider=MSOLAP.8;Integrated Security=SSPI;Persist Security Info=True;Initial Catalog=IW_MDA_FIN_LOC_BWN;Data Source=CnMDAOlap10Pr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<sst xmlns="http://schemas.openxmlformats.org/spreadsheetml/2006/main" count="48" uniqueCount="40">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</sst>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  <pageSetUpPr fitToPage="1"/>
  </sheetPr>
  <dimension ref="A1:H32"/>
  <sheetViews>
    <sheetView tabSelected="1" zoomScale="90" zoomScaleNormal="90" workbookViewId="0">
      <selection activeCell="I31" sqref="I31"/>
    </sheetView>
  </sheetViews>
  <sheetFormatPr defaultColWidth="11.44140625" defaultRowHeight="13.2"/>
  <cols>
    <col min="1" max="1" width="3" style="2" customWidth="1"/>
    <col min="2" max="2" width="6" style="2" customWidth="1"/>
    <col min="3" max="3" width="64.5546875" style="2" customWidth="1"/>
    <col min="4" max="8" width="17.33203125" style="2" customWidth="1"/>
    <col min="9" max="16384" width="11.441406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6" t="s">
        <v>9</v>
      </c>
      <c r="C2" s="37"/>
      <c r="D2" s="1"/>
      <c r="E2" s="1"/>
      <c r="F2" s="1"/>
      <c r="G2" s="1"/>
      <c r="H2" s="3" t="s">
        <v>10</v>
      </c>
    </row>
    <row r="3" spans="1:8">
      <c r="A3" s="1"/>
      <c r="B3" s="38" t="s">
        <v>11</v>
      </c>
      <c r="C3" s="37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6">
      <c r="A5" s="1"/>
      <c r="B5" s="39" t="s">
        <v>19</v>
      </c>
      <c r="C5" s="40"/>
      <c r="D5" s="40"/>
      <c r="E5" s="40"/>
      <c r="F5" s="40"/>
      <c r="G5" s="40"/>
      <c r="H5" s="41"/>
    </row>
    <row r="6" spans="1:8" ht="13.8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2" t="s">
        <v>7</v>
      </c>
      <c r="C8" s="42" t="s">
        <v>20</v>
      </c>
      <c r="D8" s="43" t="s">
        <v>13</v>
      </c>
      <c r="E8" s="44"/>
      <c r="F8" s="44"/>
      <c r="G8" s="44"/>
      <c r="H8" s="45"/>
    </row>
    <row r="9" spans="1:8" ht="25.35" customHeight="1">
      <c r="A9" s="1"/>
      <c r="B9" s="42"/>
      <c r="C9" s="42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2820312216</v>
      </c>
      <c r="E11" s="13">
        <v>231997034</v>
      </c>
      <c r="F11" s="13">
        <v>315493149</v>
      </c>
      <c r="G11" s="13">
        <v>997316214</v>
      </c>
      <c r="H11" s="13">
        <v>2773431483</v>
      </c>
    </row>
    <row r="12" spans="1:8">
      <c r="A12" s="1"/>
      <c r="B12" s="14" t="s">
        <v>1</v>
      </c>
      <c r="C12" s="12" t="s">
        <v>22</v>
      </c>
      <c r="D12" s="13">
        <v>2480170195</v>
      </c>
      <c r="E12" s="13">
        <v>89668674</v>
      </c>
      <c r="F12" s="13">
        <v>136635043</v>
      </c>
      <c r="G12" s="13">
        <v>250862817</v>
      </c>
      <c r="H12" s="13">
        <v>1175530530</v>
      </c>
    </row>
    <row r="13" spans="1:8">
      <c r="A13" s="1"/>
      <c r="B13" s="14" t="s">
        <v>2</v>
      </c>
      <c r="C13" s="12" t="s">
        <v>23</v>
      </c>
      <c r="D13" s="13">
        <v>340142021</v>
      </c>
      <c r="E13" s="13">
        <v>482470381</v>
      </c>
      <c r="F13" s="13">
        <v>661328487</v>
      </c>
      <c r="G13" s="13">
        <v>1407781884</v>
      </c>
      <c r="H13" s="13">
        <v>3005682837</v>
      </c>
    </row>
    <row r="14" spans="1:8">
      <c r="A14" s="1"/>
      <c r="B14" s="14" t="s">
        <v>4</v>
      </c>
      <c r="C14" s="12" t="s">
        <v>24</v>
      </c>
      <c r="D14" s="13">
        <v>2820312216</v>
      </c>
      <c r="E14" s="13">
        <v>572139055</v>
      </c>
      <c r="F14" s="13">
        <v>797963530</v>
      </c>
      <c r="G14" s="13">
        <v>1658644701</v>
      </c>
      <c r="H14" s="13">
        <v>4181213367</v>
      </c>
    </row>
    <row r="15" spans="1:8">
      <c r="A15" s="1"/>
      <c r="B15" s="14" t="s">
        <v>3</v>
      </c>
      <c r="C15" s="12" t="s">
        <v>25</v>
      </c>
      <c r="D15" s="15">
        <v>1.1371446288991469</v>
      </c>
      <c r="E15" s="15">
        <v>6.3805901155625433</v>
      </c>
      <c r="F15" s="15">
        <v>5.840108895051177</v>
      </c>
      <c r="G15" s="15">
        <v>6.6117598488101166</v>
      </c>
      <c r="H15" s="15">
        <v>3.5568734799256978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scale="76" orientation="landscape" r:id="rId1"/>
  <headerFooter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  <pageSetUpPr fitToPage="1"/>
  </sheetPr>
  <dimension ref="A1:H14"/>
  <sheetViews>
    <sheetView zoomScale="80" zoomScaleNormal="80" workbookViewId="0">
      <selection activeCell="F13" sqref="F13"/>
    </sheetView>
  </sheetViews>
  <sheetFormatPr defaultColWidth="11.44140625" defaultRowHeight="13.2"/>
  <cols>
    <col min="1" max="1" width="3.44140625" style="18" customWidth="1"/>
    <col min="2" max="2" width="20.6640625" style="18" customWidth="1"/>
    <col min="3" max="4" width="13.88671875" style="18" customWidth="1"/>
    <col min="5" max="5" width="11.44140625" style="18"/>
    <col min="6" max="6" width="6.109375" style="18" customWidth="1"/>
    <col min="7" max="7" width="15.33203125" style="18" bestFit="1" customWidth="1"/>
    <col min="8" max="8" width="3" style="18" bestFit="1" customWidth="1"/>
    <col min="9" max="16384" width="11.44140625" style="18"/>
  </cols>
  <sheetData>
    <row r="1" spans="1:8">
      <c r="A1" s="16"/>
      <c r="B1" s="17"/>
      <c r="C1" s="17"/>
      <c r="D1" s="17"/>
    </row>
    <row r="2" spans="1:8" ht="15.9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45778</v>
      </c>
      <c r="E4" s="20"/>
      <c r="F4" s="21" t="s">
        <v>28</v>
      </c>
      <c r="G4" s="22">
        <v>5</v>
      </c>
      <c r="H4" s="31" t="str">
        <f>IF(LEN(G4)=2,G4,CONCATENATE("0",G4))</f>
        <v>05</v>
      </c>
    </row>
    <row r="5" spans="1:8">
      <c r="A5" s="16"/>
      <c r="B5" s="17" t="s">
        <v>29</v>
      </c>
      <c r="C5" s="19"/>
      <c r="D5" s="30">
        <f>DATE(G5,G4+1,1)-1</f>
        <v>45808</v>
      </c>
      <c r="E5" s="20"/>
      <c r="F5" s="21" t="s">
        <v>30</v>
      </c>
      <c r="G5" s="22">
        <v>2025</v>
      </c>
    </row>
    <row r="6" spans="1:8">
      <c r="A6" s="16"/>
      <c r="B6" s="17" t="s">
        <v>31</v>
      </c>
      <c r="C6" s="30">
        <f>D5</f>
        <v>45808</v>
      </c>
      <c r="D6" s="19"/>
      <c r="G6" s="34">
        <v>45818.693348379631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5" t="s">
        <v>38</v>
      </c>
      <c r="D9" s="3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45818</v>
      </c>
    </row>
  </sheetData>
  <mergeCells count="1">
    <mergeCell ref="C9:D9"/>
  </mergeCells>
  <pageMargins left="0.7" right="0.7" top="0.75" bottom="0.75" header="0.3" footer="0.3"/>
  <pageSetup scale="91"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cp:lastPrinted>2025-06-12T13:32:08Z</cp:lastPrinted>
  <dcterms:created xsi:type="dcterms:W3CDTF">2022-11-24T08:15:48Z</dcterms:created>
  <dcterms:modified xsi:type="dcterms:W3CDTF">2025-06-13T12:54:56Z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